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Vrije Tijd\Coronasubsidies\COLLEGE tabellen\Definitieve tabellen beslissing GR 24-06-2021\"/>
    </mc:Choice>
  </mc:AlternateContent>
  <xr:revisionPtr revIDLastSave="0" documentId="13_ncr:1_{DE0C14A3-D583-48A8-B572-212C5AFB08FB}" xr6:coauthVersionLast="47" xr6:coauthVersionMax="47" xr10:uidLastSave="{00000000-0000-0000-0000-000000000000}"/>
  <bookViews>
    <workbookView xWindow="-108" yWindow="-108" windowWidth="23256" windowHeight="12576" xr2:uid="{830DC25A-642D-488C-8197-D356C9938C3D}"/>
  </bookViews>
  <sheets>
    <sheet name="tabel overzicht GECORRIGEERD" sheetId="4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43" l="1"/>
  <c r="H27" i="43"/>
  <c r="J27" i="43"/>
  <c r="L27" i="43"/>
  <c r="F26" i="43"/>
  <c r="H26" i="43"/>
  <c r="J26" i="43"/>
  <c r="O26" i="43"/>
  <c r="L26" i="43"/>
  <c r="F25" i="43"/>
  <c r="H25" i="43"/>
  <c r="J25" i="43"/>
  <c r="L25" i="43"/>
  <c r="O25" i="43"/>
  <c r="F24" i="43"/>
  <c r="H24" i="43"/>
  <c r="J24" i="43"/>
  <c r="L24" i="43"/>
  <c r="O23" i="43"/>
  <c r="F23" i="43"/>
  <c r="H23" i="43"/>
  <c r="J23" i="43"/>
  <c r="L23" i="43"/>
  <c r="F22" i="43"/>
  <c r="H22" i="43"/>
  <c r="J22" i="43"/>
  <c r="L22" i="43"/>
  <c r="F21" i="43"/>
  <c r="H21" i="43"/>
  <c r="J21" i="43"/>
  <c r="L21" i="43"/>
  <c r="F20" i="43"/>
  <c r="H20" i="43"/>
  <c r="J20" i="43"/>
  <c r="L20" i="43"/>
  <c r="F19" i="43"/>
  <c r="H19" i="43"/>
  <c r="J19" i="43"/>
  <c r="L19" i="43"/>
  <c r="O15" i="43"/>
  <c r="F18" i="43"/>
  <c r="H18" i="43"/>
  <c r="J18" i="43"/>
  <c r="L18" i="43"/>
  <c r="O17" i="43"/>
  <c r="F17" i="43"/>
  <c r="H17" i="43"/>
  <c r="J17" i="43"/>
  <c r="L17" i="43"/>
  <c r="F16" i="43"/>
  <c r="H16" i="43"/>
  <c r="J16" i="43"/>
  <c r="O16" i="43"/>
  <c r="L16" i="43"/>
  <c r="F15" i="43"/>
  <c r="H15" i="43"/>
  <c r="J15" i="43"/>
  <c r="L15" i="43"/>
  <c r="O8" i="43"/>
  <c r="O4" i="43"/>
  <c r="O2" i="43"/>
  <c r="O24" i="43"/>
  <c r="O27" i="43"/>
  <c r="O7" i="43"/>
  <c r="O14" i="43"/>
  <c r="O11" i="43"/>
  <c r="O3" i="43" l="1"/>
  <c r="O19" i="43"/>
  <c r="O22" i="43"/>
  <c r="O18" i="43"/>
  <c r="O6" i="43"/>
  <c r="O12" i="43"/>
  <c r="O13" i="43"/>
  <c r="O10" i="43" l="1"/>
  <c r="C26" i="43"/>
  <c r="B26" i="43"/>
  <c r="O21" i="43"/>
  <c r="O5" i="43"/>
  <c r="O29" i="43" l="1"/>
  <c r="P9" i="43" l="1"/>
  <c r="Q9" i="43" s="1"/>
  <c r="P16" i="43"/>
  <c r="Q16" i="43" s="1"/>
  <c r="P20" i="43"/>
  <c r="Q20" i="43" s="1"/>
  <c r="P13" i="43"/>
  <c r="Q13" i="43" s="1"/>
  <c r="P8" i="43"/>
  <c r="Q8" i="43" s="1"/>
  <c r="P23" i="43"/>
  <c r="Q23" i="43" s="1"/>
  <c r="P27" i="43"/>
  <c r="Q27" i="43" s="1"/>
  <c r="P18" i="43"/>
  <c r="Q18" i="43" s="1"/>
  <c r="P4" i="43"/>
  <c r="Q4" i="43" s="1"/>
  <c r="P6" i="43"/>
  <c r="Q6" i="43" s="1"/>
  <c r="P17" i="43"/>
  <c r="Q17" i="43" s="1"/>
  <c r="P2" i="43"/>
  <c r="Q2" i="43" s="1"/>
  <c r="P3" i="43"/>
  <c r="Q3" i="43" s="1"/>
  <c r="P22" i="43"/>
  <c r="Q22" i="43" s="1"/>
  <c r="P29" i="43"/>
  <c r="P25" i="43"/>
  <c r="Q25" i="43" s="1"/>
  <c r="P10" i="43"/>
  <c r="Q10" i="43" s="1"/>
  <c r="P7" i="43"/>
  <c r="Q7" i="43" s="1"/>
  <c r="P5" i="43"/>
  <c r="Q5" i="43" s="1"/>
  <c r="P21" i="43"/>
  <c r="Q21" i="43" s="1"/>
  <c r="P24" i="43"/>
  <c r="Q24" i="43" s="1"/>
  <c r="P12" i="43"/>
  <c r="Q12" i="43" s="1"/>
  <c r="P15" i="43"/>
  <c r="Q15" i="43" s="1"/>
  <c r="P14" i="43"/>
  <c r="Q14" i="43" s="1"/>
  <c r="P26" i="43"/>
  <c r="Q26" i="43" s="1"/>
  <c r="P11" i="43"/>
  <c r="Q11" i="43" s="1"/>
  <c r="P19" i="43"/>
  <c r="Q19" i="4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Joos Van Droogenbroeck</author>
  </authors>
  <commentList>
    <comment ref="G1" authorId="0" shapeId="0" xr:uid="{B287E70C-0D7E-49C4-848D-6A1691BEFD96}">
      <text>
        <r>
          <rPr>
            <b/>
            <sz val="9"/>
            <color indexed="81"/>
            <rFont val="Tahoma"/>
            <family val="2"/>
          </rPr>
          <t>Joos Van Droogenbroeck:</t>
        </r>
        <r>
          <rPr>
            <sz val="9"/>
            <color indexed="81"/>
            <rFont val="Tahoma"/>
            <family val="2"/>
          </rPr>
          <t xml:space="preserve">
niet meegerekend in formule laatste kolom
</t>
        </r>
      </text>
    </comment>
    <comment ref="E2" authorId="0" shapeId="0" xr:uid="{D2D9DB30-F1C6-4DF6-A73A-CB84D00849D2}">
      <text>
        <r>
          <rPr>
            <b/>
            <sz val="9"/>
            <color indexed="81"/>
            <rFont val="Tahoma"/>
            <family val="2"/>
          </rPr>
          <t>Joos Van Droogenbroeck:</t>
        </r>
        <r>
          <rPr>
            <sz val="9"/>
            <color indexed="81"/>
            <rFont val="Tahoma"/>
            <family val="2"/>
          </rPr>
          <t xml:space="preserve">
niet volledig</t>
        </r>
      </text>
    </comment>
  </commentList>
</comments>
</file>

<file path=xl/sharedStrings.xml><?xml version="1.0" encoding="utf-8"?>
<sst xmlns="http://schemas.openxmlformats.org/spreadsheetml/2006/main" count="122" uniqueCount="111">
  <si>
    <t>Aanvrager</t>
  </si>
  <si>
    <t>Vereniging</t>
  </si>
  <si>
    <t>PIJLER</t>
  </si>
  <si>
    <t>Rekeningnummer</t>
  </si>
  <si>
    <t>BEDRAG
geleden
verlies</t>
  </si>
  <si>
    <t>BEDRAG
Extra Kosten</t>
  </si>
  <si>
    <t>BEWIJZEN
GV OK?</t>
  </si>
  <si>
    <t>BEWIJZEN
EK OK?</t>
  </si>
  <si>
    <t>BEDRAG Vaste Kosten</t>
  </si>
  <si>
    <t>BEWIJZEN
VK OK?</t>
  </si>
  <si>
    <t>BEDRAG Uitgespaarde  onkosten</t>
  </si>
  <si>
    <t>TOTAAL OMZET VERLIES</t>
  </si>
  <si>
    <t>VZW Den Hoek</t>
  </si>
  <si>
    <t>BE56 7340 2079 5088</t>
  </si>
  <si>
    <t>Van Gysel Kjell</t>
  </si>
  <si>
    <t>Attic7</t>
  </si>
  <si>
    <t>BE04 7341 0911 7531</t>
  </si>
  <si>
    <t>De Roo Chris</t>
  </si>
  <si>
    <t>BE02 1030 6305 6940</t>
  </si>
  <si>
    <t>Vanderkelen Bram</t>
  </si>
  <si>
    <t>Chiro Amigos Pamel meisjes</t>
  </si>
  <si>
    <t>BE28 1030 6292 8820</t>
  </si>
  <si>
    <t>Deherder Febe</t>
  </si>
  <si>
    <t>Concertband Armonia</t>
  </si>
  <si>
    <t>BE51 1030 6209 8862</t>
  </si>
  <si>
    <t>Lauwaert Kris</t>
  </si>
  <si>
    <t>BE85 7512 0144 6206</t>
  </si>
  <si>
    <t>Borremans Isabelle</t>
  </si>
  <si>
    <t>Koninklijke Fanfare De Eendracht OLV-Lombeek</t>
  </si>
  <si>
    <t>BE10 7360 6584 7304</t>
  </si>
  <si>
    <t>Geeroms Patricia</t>
  </si>
  <si>
    <t>FeMma Pamel</t>
  </si>
  <si>
    <t>BE17 7755 9525 9921</t>
  </si>
  <si>
    <t>Tielemans Yvette</t>
  </si>
  <si>
    <t>FERM O.L.V.Lombeek</t>
  </si>
  <si>
    <t>BE12 7512 0493 7192</t>
  </si>
  <si>
    <t>De Dobbeleer Frieda</t>
  </si>
  <si>
    <t>Ferm Roosdaal</t>
  </si>
  <si>
    <t>BE82 8637 1356 6368</t>
  </si>
  <si>
    <t>Hemerijckx Lieve</t>
  </si>
  <si>
    <t>GSF Floorballteam Strijtem</t>
  </si>
  <si>
    <t>BE33 0682 4072 6846</t>
  </si>
  <si>
    <t>De Koster Tom</t>
  </si>
  <si>
    <t>VZW Ontspanningskring TC Flora</t>
  </si>
  <si>
    <t>BE34 8601 0896 1290</t>
  </si>
  <si>
    <t>Schoonians Kurt</t>
  </si>
  <si>
    <t>Gezinsbond O.l.V-Lombeek</t>
  </si>
  <si>
    <t>BE34 0017 5840 5690</t>
  </si>
  <si>
    <t>Roelandts Linda</t>
  </si>
  <si>
    <t>Gezinsbond Strijtem</t>
  </si>
  <si>
    <t>BE86 0688 9126 7450</t>
  </si>
  <si>
    <t>Hemerijckx Yves</t>
  </si>
  <si>
    <t>Jeugdhuis Splinter</t>
  </si>
  <si>
    <t>BE90 0682 1823 1132</t>
  </si>
  <si>
    <t>Tielemans Farah</t>
  </si>
  <si>
    <t>KWB Ledeberg</t>
  </si>
  <si>
    <t>BE87 9730 9820 8894</t>
  </si>
  <si>
    <t>De Moortel Daniel</t>
  </si>
  <si>
    <t>KWB Pamel</t>
  </si>
  <si>
    <t>BE35 7765 9236 3337</t>
  </si>
  <si>
    <t>Janssens Jean-Luc</t>
  </si>
  <si>
    <t>M.C. De Willemsvrienden vzw</t>
  </si>
  <si>
    <t>BE66 2930 3254 2343</t>
  </si>
  <si>
    <t>Van Den Houwe Jurgen</t>
  </si>
  <si>
    <t>SAM</t>
  </si>
  <si>
    <t>BE80 7506 6101 7877</t>
  </si>
  <si>
    <t>Van Der Perre Gert</t>
  </si>
  <si>
    <t>BE33 9733 7215 1446</t>
  </si>
  <si>
    <t>Geeroms Ronny</t>
  </si>
  <si>
    <t>Tjouk vzw</t>
  </si>
  <si>
    <t>BE81 8601 1415 3824</t>
  </si>
  <si>
    <t>Van Lierde Brent</t>
  </si>
  <si>
    <t>VK Borchtlombeek VZW</t>
  </si>
  <si>
    <t>Aeyels Ivanhoe</t>
  </si>
  <si>
    <t>WTC-MBT De Wofkens Roosdaal vzw</t>
  </si>
  <si>
    <t>BE37 3930 2810 4528</t>
  </si>
  <si>
    <t>Valckenier Guido</t>
  </si>
  <si>
    <t>Jeugd Rode Kruis Roosdaal</t>
  </si>
  <si>
    <t>Team Kattoem-werkgroep Kattem Rausa</t>
  </si>
  <si>
    <t>F.C. De Kam</t>
  </si>
  <si>
    <t>BE07 8601 1064 6666</t>
  </si>
  <si>
    <t>Van Den Bosch Julien</t>
  </si>
  <si>
    <t>BEDRAG
alternatieve
inkomsten</t>
  </si>
  <si>
    <t>BEWIJZEN
ALT OK?2</t>
  </si>
  <si>
    <t>TOTAAL</t>
  </si>
  <si>
    <t>ok</t>
  </si>
  <si>
    <t>OK</t>
  </si>
  <si>
    <t>KLJ Strijtem</t>
  </si>
  <si>
    <t>nvt</t>
  </si>
  <si>
    <t>Scouts Borchtlombeek</t>
  </si>
  <si>
    <t xml:space="preserve">BE93 0013 9748 5767 </t>
  </si>
  <si>
    <t>Rien Geeroms</t>
  </si>
  <si>
    <t>0 tot 5.000</t>
  </si>
  <si>
    <t>subsidie</t>
  </si>
  <si>
    <t>(cf. reglement) welk zijn de  de geleden verliezen, extra kosten en vaste kosten voor infrastructuur en werking als gevolg van de COVID19-pandemie</t>
  </si>
  <si>
    <t>opmerking:</t>
  </si>
  <si>
    <t>wat zijn 'de vaste kosten voor infrastructuur en werking als gevolg van de COVID19-pandemie' ?</t>
  </si>
  <si>
    <t>enkel te interpreteren als 'wat zijn de geleden verliezen tgv covid?'</t>
  </si>
  <si>
    <t>interpretatie reglement</t>
  </si>
  <si>
    <t>Chirojongens Amigo's Pamel jongens</t>
  </si>
  <si>
    <t>BEWIJZEN
VK OK?2</t>
  </si>
  <si>
    <r>
      <t xml:space="preserve">dossier </t>
    </r>
    <r>
      <rPr>
        <b/>
        <u val="singleAccounting"/>
        <sz val="10"/>
        <color theme="1"/>
        <rFont val="Montserrat"/>
      </rPr>
      <t>niet in orde</t>
    </r>
    <r>
      <rPr>
        <b/>
        <sz val="10"/>
        <color theme="1"/>
        <rFont val="Montserrat"/>
      </rPr>
      <t>, niet aanvaard of ingetrokken</t>
    </r>
  </si>
  <si>
    <t>Opmerkingen</t>
  </si>
  <si>
    <t>aanvrager heeft dossier ingetrokken</t>
  </si>
  <si>
    <t>aanvraag voor activiteiten die niet binnen subsidieerbare periode vallen</t>
  </si>
  <si>
    <t>uitbetaling inkomsten rechtstreeks naar muzikanten en technici als vergoeding</t>
  </si>
  <si>
    <t>% tov. 
totaal</t>
  </si>
  <si>
    <t>coronagesprek 27/05/2021</t>
  </si>
  <si>
    <t>Coronagesprek 1/06/2021</t>
  </si>
  <si>
    <t>Coronagesprek 25/05/1921</t>
  </si>
  <si>
    <t>Coronagesprek 28/05/2021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</si>
</sst>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9">
    <font>
      <sz val="10"/>
      <color theme="1"/>
      <name val="Montserrat"/>
      <family val="2"/>
    </font>
    <font>
      <sz val="8"/>
      <name val="Montserrat"/>
      <family val="2"/>
    </font>
    <font>
      <sz val="10"/>
      <color theme="1"/>
      <name val="Montserrat"/>
    </font>
    <font>
      <b/>
      <sz val="10"/>
      <color theme="1"/>
      <name val="Montserrat"/>
    </font>
    <font>
      <sz val="10"/>
      <color theme="1"/>
      <name val="Montserrat"/>
      <family val="2"/>
    </font>
    <font>
      <b/>
      <sz val="10"/>
      <color rgb="FFFA7D00"/>
      <name val="Montserrat"/>
      <family val="2"/>
    </font>
    <font>
      <sz val="10"/>
      <color theme="0" tint="-0.499984740745262"/>
      <name val="Montserrat"/>
      <family val="2"/>
    </font>
    <font>
      <sz val="10"/>
      <name val="Montserra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ontserrat"/>
      <family val="2"/>
    </font>
    <font>
      <sz val="11"/>
      <color theme="1"/>
      <name val="Calibri"/>
      <family val="2"/>
      <scheme val="minor"/>
    </font>
    <font>
      <sz val="10"/>
      <color rgb="FF3F3F76"/>
      <name val="Montserrat"/>
      <family val="2"/>
    </font>
    <font>
      <b/>
      <sz val="10"/>
      <color theme="1"/>
      <name val="Montserrat"/>
      <family val="2"/>
    </font>
    <font>
      <b/>
      <sz val="10"/>
      <name val="Montserrat"/>
    </font>
    <font>
      <sz val="11"/>
      <name val="Calibri"/>
      <family val="2"/>
      <scheme val="minor"/>
    </font>
    <font>
      <b/>
      <sz val="10"/>
      <color rgb="FFFA7D00"/>
      <name val="Montserrat"/>
    </font>
    <font>
      <sz val="10"/>
      <color theme="0"/>
      <name val="Montserrat"/>
      <family val="2"/>
    </font>
    <font>
      <b/>
      <u val="singleAccounting"/>
      <sz val="10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2" borderId="1" applyNumberFormat="0" applyAlignment="0" applyProtection="0"/>
    <xf numFmtId="0" fontId="11" fillId="0" borderId="0"/>
    <xf numFmtId="9" fontId="4" fillId="0" borderId="0" applyFont="0" applyFill="0" applyBorder="0" applyAlignment="0" applyProtection="0"/>
    <xf numFmtId="0" fontId="12" fillId="5" borderId="1" applyNumberFormat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4" fontId="3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10" fontId="13" fillId="0" borderId="0" xfId="4" applyNumberFormat="1" applyFont="1" applyFill="1" applyAlignment="1">
      <alignment horizontal="center" wrapText="1"/>
    </xf>
    <xf numFmtId="10" fontId="3" fillId="0" borderId="0" xfId="4" applyNumberFormat="1" applyFont="1" applyFill="1" applyAlignment="1">
      <alignment horizontal="center"/>
    </xf>
    <xf numFmtId="10" fontId="3" fillId="0" borderId="0" xfId="4" applyNumberFormat="1" applyFont="1" applyFill="1"/>
    <xf numFmtId="43" fontId="13" fillId="0" borderId="0" xfId="1" applyFont="1" applyFill="1" applyAlignment="1">
      <alignment horizontal="center" wrapText="1"/>
    </xf>
    <xf numFmtId="43" fontId="3" fillId="0" borderId="0" xfId="1" applyFont="1" applyFill="1" applyAlignment="1">
      <alignment horizontal="center"/>
    </xf>
    <xf numFmtId="43" fontId="3" fillId="0" borderId="0" xfId="1" applyFont="1" applyFill="1"/>
    <xf numFmtId="44" fontId="10" fillId="0" borderId="0" xfId="0" applyNumberFormat="1" applyFont="1" applyAlignment="1">
      <alignment horizontal="center"/>
    </xf>
    <xf numFmtId="44" fontId="14" fillId="4" borderId="0" xfId="0" applyNumberFormat="1" applyFont="1" applyFill="1" applyAlignment="1">
      <alignment horizontal="center"/>
    </xf>
    <xf numFmtId="44" fontId="10" fillId="0" borderId="0" xfId="0" applyNumberFormat="1" applyFont="1" applyFill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3" fillId="0" borderId="3" xfId="0" applyNumberFormat="1" applyFont="1" applyBorder="1" applyAlignment="1">
      <alignment horizontal="center"/>
    </xf>
    <xf numFmtId="44" fontId="16" fillId="2" borderId="4" xfId="2" applyNumberFormat="1" applyFont="1" applyBorder="1" applyAlignment="1">
      <alignment horizontal="center"/>
    </xf>
    <xf numFmtId="10" fontId="16" fillId="0" borderId="5" xfId="4" applyNumberFormat="1" applyFont="1" applyFill="1" applyBorder="1" applyAlignment="1">
      <alignment horizontal="center"/>
    </xf>
    <xf numFmtId="44" fontId="14" fillId="0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4" fontId="0" fillId="4" borderId="0" xfId="0" applyNumberFormat="1" applyFill="1" applyAlignment="1">
      <alignment horizontal="center"/>
    </xf>
    <xf numFmtId="44" fontId="15" fillId="0" borderId="0" xfId="3" applyNumberFormat="1" applyFont="1" applyFill="1"/>
    <xf numFmtId="1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 horizontal="left"/>
    </xf>
    <xf numFmtId="0" fontId="10" fillId="4" borderId="0" xfId="0" applyFont="1" applyFill="1" applyAlignment="1">
      <alignment horizontal="center"/>
    </xf>
    <xf numFmtId="44" fontId="2" fillId="4" borderId="0" xfId="0" applyNumberFormat="1" applyFont="1" applyFill="1" applyAlignment="1">
      <alignment horizontal="left"/>
    </xf>
    <xf numFmtId="44" fontId="3" fillId="4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43" fontId="14" fillId="3" borderId="6" xfId="5" applyNumberFormat="1" applyFont="1" applyFill="1" applyBorder="1" applyAlignment="1">
      <alignment horizontal="center"/>
    </xf>
    <xf numFmtId="44" fontId="2" fillId="0" borderId="7" xfId="1" applyNumberFormat="1" applyFont="1" applyBorder="1"/>
    <xf numFmtId="44" fontId="7" fillId="0" borderId="7" xfId="1" applyNumberFormat="1" applyFont="1" applyBorder="1" applyAlignment="1">
      <alignment wrapText="1"/>
    </xf>
    <xf numFmtId="43" fontId="14" fillId="0" borderId="6" xfId="5" applyNumberFormat="1" applyFont="1" applyFill="1" applyBorder="1" applyAlignment="1">
      <alignment horizontal="center"/>
    </xf>
  </cellXfs>
  <cellStyles count="6">
    <cellStyle name="Berekening" xfId="2" builtinId="22"/>
    <cellStyle name="Invoer" xfId="5" builtinId="20"/>
    <cellStyle name="Komma" xfId="1" builtinId="3"/>
    <cellStyle name="Procent" xfId="4" builtinId="5"/>
    <cellStyle name="Standaard" xfId="0" builtinId="0"/>
    <cellStyle name="Standaard 2" xfId="3" xr:uid="{61C72389-FC59-4B24-88D4-C37AB25418FC}"/>
  </cellStyles>
  <dxfs count="20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CFFCC"/>
      <color rgb="FFFF33CC"/>
      <color rgb="FFFF99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EE66E59-01B6-4B90-8DB6-56A42A680B0A}" name="Tabel13" displayName="Tabel13" ref="A1:R36" totalsRowShown="0" headerRowDxfId="19" dataDxfId="18">
  <autoFilter ref="A1:R36" xr:uid="{6E0F4DBD-C5A0-45A6-B0C3-B6FF4A42D26E}"/>
  <sortState xmlns:xlrd2="http://schemas.microsoft.com/office/spreadsheetml/2017/richdata2" ref="A2:P36">
    <sortCondition ref="B1:B36"/>
  </sortState>
  <tableColumns count="18">
    <tableColumn id="1" xr3:uid="{B30DA006-8640-4E88-B98A-2599E8D6C1B1}" name="Vereniging" dataDxfId="17"/>
    <tableColumn id="2" xr3:uid="{60E20328-440C-4506-9DA5-861B5E0EA493}" name="Rekeningnummer" dataDxfId="16"/>
    <tableColumn id="3" xr3:uid="{92741454-7E6A-427B-AF85-A92EE62EC974}" name="Aanvrager" dataDxfId="15"/>
    <tableColumn id="4" xr3:uid="{5230621F-5179-4B19-9692-E783E2B2A6C6}" name="PIJLER" dataDxfId="14"/>
    <tableColumn id="11" xr3:uid="{7FFCBC8F-1952-424A-8E82-BD4FAF78881D}" name="BEDRAG_x000a_geleden_x000a_verlies" dataDxfId="13"/>
    <tableColumn id="5" xr3:uid="{B9348A38-934F-4078-860D-B2A15F10A793}" name="BEWIJZEN_x000a_GV OK?" dataDxfId="12"/>
    <tableColumn id="17" xr3:uid="{AB79E040-EE50-4B2C-85ED-A67AA129BB2B}" name="BEDRAG_x000a_alternatieve_x000a_inkomsten" dataDxfId="11"/>
    <tableColumn id="13" xr3:uid="{C863D5CF-0F15-4723-BE17-4CB7322BDA34}" name="BEWIJZEN_x000a_ALT OK?2" dataDxfId="10"/>
    <tableColumn id="12" xr3:uid="{4B0C8CED-0C15-48DF-8BF7-8873A7741AB7}" name="BEDRAG_x000a_Extra Kosten" dataDxfId="9"/>
    <tableColumn id="6" xr3:uid="{CBE20774-C500-4AC8-8994-5BC2F21B85DD}" name="BEWIJZEN_x000a_EK OK?" dataDxfId="8"/>
    <tableColumn id="14" xr3:uid="{C188301E-E227-42DB-B84B-D044C5C5453E}" name="BEDRAG Vaste Kosten" dataDxfId="7"/>
    <tableColumn id="7" xr3:uid="{72252E4C-FBF4-4FA6-9C7E-E6F9B8DF5D25}" name="BEWIJZEN_x000a_VK OK?" dataDxfId="6"/>
    <tableColumn id="15" xr3:uid="{6B6C6BF6-9D21-49F1-BFDB-A731C904B9D1}" name="BEDRAG Uitgespaarde  onkosten" dataDxfId="5"/>
    <tableColumn id="19" xr3:uid="{FD31F6E3-C357-4358-A872-24765ED7E6B3}" name="BEWIJZEN_x000a_VK OK?2" dataDxfId="4"/>
    <tableColumn id="8" xr3:uid="{C8920619-7CFA-496F-A345-1B3752FD981D}" name="TOTAAL OMZET VERLIES" dataDxfId="3">
      <calculatedColumnFormula>Tabel13[[#This Row],[BEDRAG
geleden
verlies]]+Tabel13[[#This Row],[BEDRAG
Extra Kosten]]+Tabel13[[#This Row],[BEDRAG Vaste Kosten]]-Tabel13[[#This Row],[BEDRAG Uitgespaarde  onkosten]]</calculatedColumnFormula>
    </tableColumn>
    <tableColumn id="18" xr3:uid="{BFF5C717-60DC-4F10-87BD-B3DFBAB62164}" name="% tov. _x000a_totaal" dataDxfId="2" dataCellStyle="Procent">
      <calculatedColumnFormula>Tabel13[[#This Row],[TOTAAL OMZET VERLIES]] /$O$29</calculatedColumnFormula>
    </tableColumn>
    <tableColumn id="20" xr3:uid="{43576822-2AC3-44ED-89DE-6DF4F107B516}" name="subsidie" dataDxfId="1" dataCellStyle="Komma"/>
    <tableColumn id="9" xr3:uid="{F73F8829-2BBB-44D0-ADF1-DE6C200ADBFE}" name="Opmerkinge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1762E-A2E1-48ED-A789-3402339307FD}">
  <sheetPr>
    <tabColor rgb="FF92D050"/>
  </sheetPr>
  <dimension ref="A1:R36"/>
  <sheetViews>
    <sheetView tabSelected="1" topLeftCell="G1" zoomScaleNormal="100" workbookViewId="0">
      <pane ySplit="1" topLeftCell="A23" activePane="bottomLeft" state="frozen"/>
      <selection pane="bottomLeft" activeCell="Q30" sqref="Q30"/>
    </sheetView>
  </sheetViews>
  <sheetFormatPr defaultRowHeight="19.2"/>
  <cols>
    <col min="1" max="1" width="25.9140625" customWidth="1"/>
    <col min="2" max="2" width="17.08203125" style="1" hidden="1" customWidth="1"/>
    <col min="3" max="3" width="21.9140625" hidden="1" customWidth="1"/>
    <col min="4" max="4" width="9.58203125" hidden="1" customWidth="1"/>
    <col min="5" max="5" width="15.9140625" customWidth="1"/>
    <col min="6" max="6" width="8.25" hidden="1" customWidth="1"/>
    <col min="7" max="7" width="12.08203125" customWidth="1"/>
    <col min="8" max="8" width="4.75" hidden="1" customWidth="1"/>
    <col min="9" max="9" width="11.9140625" customWidth="1"/>
    <col min="10" max="10" width="5.58203125" hidden="1" customWidth="1"/>
    <col min="11" max="11" width="10.6640625" customWidth="1"/>
    <col min="12" max="12" width="5.4140625" hidden="1" customWidth="1"/>
    <col min="13" max="13" width="11.33203125" customWidth="1"/>
    <col min="14" max="14" width="6.4140625" hidden="1" customWidth="1"/>
    <col min="15" max="15" width="15.58203125" style="9" customWidth="1"/>
    <col min="16" max="16" width="11.4140625" style="15" customWidth="1"/>
    <col min="17" max="17" width="11.4140625" style="18" customWidth="1"/>
    <col min="18" max="18" width="60" bestFit="1" customWidth="1"/>
  </cols>
  <sheetData>
    <row r="1" spans="1:18" s="5" customFormat="1" ht="76.8">
      <c r="A1" s="5" t="s">
        <v>1</v>
      </c>
      <c r="B1" s="5" t="s">
        <v>3</v>
      </c>
      <c r="C1" s="5" t="s">
        <v>0</v>
      </c>
      <c r="D1" s="5" t="s">
        <v>2</v>
      </c>
      <c r="E1" s="4" t="s">
        <v>4</v>
      </c>
      <c r="F1" s="4" t="s">
        <v>6</v>
      </c>
      <c r="G1" s="36" t="s">
        <v>82</v>
      </c>
      <c r="H1" s="6" t="s">
        <v>83</v>
      </c>
      <c r="I1" s="4" t="s">
        <v>5</v>
      </c>
      <c r="J1" s="6" t="s">
        <v>7</v>
      </c>
      <c r="K1" s="4" t="s">
        <v>8</v>
      </c>
      <c r="L1" s="4" t="s">
        <v>9</v>
      </c>
      <c r="M1" s="4" t="s">
        <v>10</v>
      </c>
      <c r="N1" s="4" t="s">
        <v>100</v>
      </c>
      <c r="O1" s="7" t="s">
        <v>11</v>
      </c>
      <c r="P1" s="13" t="s">
        <v>106</v>
      </c>
      <c r="Q1" s="16" t="s">
        <v>93</v>
      </c>
      <c r="R1" s="4" t="s">
        <v>102</v>
      </c>
    </row>
    <row r="2" spans="1:18">
      <c r="A2" s="1" t="s">
        <v>77</v>
      </c>
      <c r="B2" s="1" t="s">
        <v>13</v>
      </c>
      <c r="C2" s="1" t="s">
        <v>14</v>
      </c>
      <c r="D2" s="2">
        <v>2</v>
      </c>
      <c r="E2" s="19">
        <v>2135.2800000000002</v>
      </c>
      <c r="F2" s="1"/>
      <c r="G2" s="3">
        <v>2288.29</v>
      </c>
      <c r="H2" s="1"/>
      <c r="I2" s="3">
        <v>194.13</v>
      </c>
      <c r="J2" s="1"/>
      <c r="K2" s="3">
        <v>4555.07</v>
      </c>
      <c r="L2" s="1"/>
      <c r="M2" s="3">
        <v>0</v>
      </c>
      <c r="N2" s="3"/>
      <c r="O2" s="26">
        <f>Tabel13[[#This Row],[BEDRAG
geleden
verlies]]-Tabel13[[#This Row],[BEDRAG
alternatieve
inkomsten]]+Tabel13[[#This Row],[BEDRAG
Extra Kosten]]+Tabel13[[#This Row],[BEDRAG Vaste Kosten]]-Tabel13[[#This Row],[BEDRAG Uitgespaarde  onkosten]]</f>
        <v>4596.1899999999996</v>
      </c>
      <c r="P2" s="14">
        <f>Tabel13[[#This Row],[TOTAAL OMZET VERLIES]] /$O$29</f>
        <v>2.3687627735766669E-2</v>
      </c>
      <c r="Q2" s="17">
        <f>Tabel13[[#This Row],[% tov. 
totaal]]*$Q$29</f>
        <v>2343.3999568074269</v>
      </c>
      <c r="R2" s="1"/>
    </row>
    <row r="3" spans="1:18">
      <c r="A3" s="12" t="s">
        <v>15</v>
      </c>
      <c r="B3" s="1" t="s">
        <v>16</v>
      </c>
      <c r="C3" s="1" t="s">
        <v>17</v>
      </c>
      <c r="D3" s="2">
        <v>2</v>
      </c>
      <c r="E3" s="20">
        <v>0</v>
      </c>
      <c r="F3" s="12"/>
      <c r="G3" s="29">
        <v>0</v>
      </c>
      <c r="H3" s="12"/>
      <c r="I3" s="29">
        <v>0</v>
      </c>
      <c r="J3" s="12"/>
      <c r="K3" s="29">
        <v>0</v>
      </c>
      <c r="L3" s="12"/>
      <c r="M3" s="29"/>
      <c r="N3" s="29"/>
      <c r="O3" s="20">
        <f>Tabel13[[#This Row],[BEDRAG
geleden
verlies]]-Tabel13[[#This Row],[BEDRAG
alternatieve
inkomsten]]+Tabel13[[#This Row],[BEDRAG
Extra Kosten]]+Tabel13[[#This Row],[BEDRAG Vaste Kosten]]-Tabel13[[#This Row],[BEDRAG Uitgespaarde  onkosten]]</f>
        <v>0</v>
      </c>
      <c r="P3" s="14">
        <f>Tabel13[[#This Row],[TOTAAL OMZET VERLIES]] /$O$29</f>
        <v>0</v>
      </c>
      <c r="Q3" s="17">
        <f>Tabel13[[#This Row],[% tov. 
totaal]]*$Q$29</f>
        <v>0</v>
      </c>
      <c r="R3" s="1" t="s">
        <v>105</v>
      </c>
    </row>
    <row r="4" spans="1:18">
      <c r="A4" s="1" t="s">
        <v>99</v>
      </c>
      <c r="B4" s="1" t="s">
        <v>18</v>
      </c>
      <c r="C4" s="1" t="s">
        <v>19</v>
      </c>
      <c r="D4" s="2">
        <v>2</v>
      </c>
      <c r="E4" s="30">
        <v>0</v>
      </c>
      <c r="F4" s="1"/>
      <c r="G4" s="3">
        <v>0</v>
      </c>
      <c r="H4" s="1"/>
      <c r="I4" s="38">
        <v>1346.77</v>
      </c>
      <c r="J4" s="1"/>
      <c r="K4" s="3">
        <v>0</v>
      </c>
      <c r="L4" s="1"/>
      <c r="M4" s="3">
        <v>0</v>
      </c>
      <c r="N4" s="3"/>
      <c r="O4" s="26">
        <f>Tabel13[[#This Row],[BEDRAG
geleden
verlies]]-Tabel13[[#This Row],[BEDRAG
alternatieve
inkomsten]]+Tabel13[[#This Row],[BEDRAG
Extra Kosten]]+Tabel13[[#This Row],[BEDRAG Vaste Kosten]]-Tabel13[[#This Row],[BEDRAG Uitgespaarde  onkosten]]</f>
        <v>1346.77</v>
      </c>
      <c r="P4" s="14">
        <f>Tabel13[[#This Row],[TOTAAL OMZET VERLIES]] /$O$29</f>
        <v>6.9409198500711413E-3</v>
      </c>
      <c r="Q4" s="17">
        <f>Tabel13[[#This Row],[% tov. 
totaal]]*$Q$29</f>
        <v>686.660203305246</v>
      </c>
      <c r="R4" s="1" t="s">
        <v>107</v>
      </c>
    </row>
    <row r="5" spans="1:18">
      <c r="A5" s="1" t="s">
        <v>20</v>
      </c>
      <c r="B5" s="1" t="s">
        <v>21</v>
      </c>
      <c r="C5" s="1" t="s">
        <v>22</v>
      </c>
      <c r="D5" s="2">
        <v>2</v>
      </c>
      <c r="E5" s="19">
        <v>0</v>
      </c>
      <c r="F5" s="1"/>
      <c r="G5" s="3">
        <v>0</v>
      </c>
      <c r="H5" s="1"/>
      <c r="I5" s="3">
        <v>5983.83</v>
      </c>
      <c r="J5" s="1"/>
      <c r="K5" s="3">
        <v>0</v>
      </c>
      <c r="L5" s="1"/>
      <c r="M5" s="3">
        <v>0</v>
      </c>
      <c r="N5" s="3"/>
      <c r="O5" s="26">
        <f>Tabel13[[#This Row],[BEDRAG
geleden
verlies]]-Tabel13[[#This Row],[BEDRAG
alternatieve
inkomsten]]+Tabel13[[#This Row],[BEDRAG
Extra Kosten]]+Tabel13[[#This Row],[BEDRAG Vaste Kosten]]-Tabel13[[#This Row],[BEDRAG Uitgespaarde  onkosten]]</f>
        <v>5983.83</v>
      </c>
      <c r="P5" s="14">
        <f>Tabel13[[#This Row],[TOTAAL OMZET VERLIES]] /$O$29</f>
        <v>3.0839181468588699E-2</v>
      </c>
      <c r="Q5" s="17">
        <f>Tabel13[[#This Row],[% tov. 
totaal]]*$Q$29</f>
        <v>3050.8980184768225</v>
      </c>
      <c r="R5" s="1"/>
    </row>
    <row r="6" spans="1:18">
      <c r="A6" s="1" t="s">
        <v>23</v>
      </c>
      <c r="B6" s="1" t="s">
        <v>24</v>
      </c>
      <c r="C6" s="1" t="s">
        <v>25</v>
      </c>
      <c r="D6" s="2">
        <v>2</v>
      </c>
      <c r="E6" s="21">
        <v>17348.11</v>
      </c>
      <c r="F6" s="1"/>
      <c r="G6" s="3">
        <v>0</v>
      </c>
      <c r="H6" s="1"/>
      <c r="I6" s="3">
        <v>0</v>
      </c>
      <c r="J6" s="1"/>
      <c r="K6" s="3">
        <v>0</v>
      </c>
      <c r="L6" s="1"/>
      <c r="M6" s="3">
        <v>0</v>
      </c>
      <c r="N6" s="3"/>
      <c r="O6" s="26">
        <f>Tabel13[[#This Row],[BEDRAG
geleden
verlies]]-Tabel13[[#This Row],[BEDRAG
alternatieve
inkomsten]]+Tabel13[[#This Row],[BEDRAG
Extra Kosten]]+Tabel13[[#This Row],[BEDRAG Vaste Kosten]]-Tabel13[[#This Row],[BEDRAG Uitgespaarde  onkosten]]</f>
        <v>17348.11</v>
      </c>
      <c r="P6" s="14">
        <f>Tabel13[[#This Row],[TOTAAL OMZET VERLIES]] /$O$29</f>
        <v>8.9407872955454673E-2</v>
      </c>
      <c r="Q6" s="17">
        <f>Tabel13[[#This Row],[% tov. 
totaal]]*$Q$29</f>
        <v>8845.0564978146031</v>
      </c>
      <c r="R6" s="1"/>
    </row>
    <row r="7" spans="1:18">
      <c r="A7" s="1" t="s">
        <v>12</v>
      </c>
      <c r="B7" s="1" t="s">
        <v>26</v>
      </c>
      <c r="C7" s="1" t="s">
        <v>27</v>
      </c>
      <c r="D7" s="2">
        <v>2</v>
      </c>
      <c r="E7" s="19">
        <v>3000</v>
      </c>
      <c r="F7" s="1" t="s">
        <v>85</v>
      </c>
      <c r="G7" s="3">
        <v>0</v>
      </c>
      <c r="H7" s="1" t="s">
        <v>88</v>
      </c>
      <c r="I7" s="3">
        <v>0</v>
      </c>
      <c r="J7" s="1" t="s">
        <v>88</v>
      </c>
      <c r="K7" s="3">
        <v>407.65</v>
      </c>
      <c r="L7" s="1" t="s">
        <v>85</v>
      </c>
      <c r="M7" s="3">
        <v>0</v>
      </c>
      <c r="N7" s="3"/>
      <c r="O7" s="26">
        <f>Tabel13[[#This Row],[BEDRAG
geleden
verlies]]-Tabel13[[#This Row],[BEDRAG
alternatieve
inkomsten]]+Tabel13[[#This Row],[BEDRAG
Extra Kosten]]+Tabel13[[#This Row],[BEDRAG Vaste Kosten]]-Tabel13[[#This Row],[BEDRAG Uitgespaarde  onkosten]]</f>
        <v>3407.65</v>
      </c>
      <c r="P7" s="14">
        <f>Tabel13[[#This Row],[TOTAAL OMZET VERLIES]] /$O$29</f>
        <v>1.756218621375211E-2</v>
      </c>
      <c r="Q7" s="17">
        <f>Tabel13[[#This Row],[% tov. 
totaal]]*$Q$29</f>
        <v>1737.4144373524223</v>
      </c>
      <c r="R7" s="1"/>
    </row>
    <row r="8" spans="1:18">
      <c r="A8" s="1" t="s">
        <v>28</v>
      </c>
      <c r="B8" s="1" t="s">
        <v>29</v>
      </c>
      <c r="C8" s="1" t="s">
        <v>30</v>
      </c>
      <c r="D8" s="2">
        <v>2</v>
      </c>
      <c r="E8" s="21">
        <v>21000</v>
      </c>
      <c r="F8" s="1"/>
      <c r="G8" s="3">
        <v>8324.76</v>
      </c>
      <c r="H8" s="1"/>
      <c r="I8" s="3">
        <v>320</v>
      </c>
      <c r="J8" s="1"/>
      <c r="K8" s="38">
        <v>1328.94</v>
      </c>
      <c r="L8" s="1"/>
      <c r="M8" s="3"/>
      <c r="N8" s="3"/>
      <c r="O8" s="26">
        <f>Tabel13[[#This Row],[BEDRAG
geleden
verlies]]-Tabel13[[#This Row],[BEDRAG
alternatieve
inkomsten]]+Tabel13[[#This Row],[BEDRAG
Extra Kosten]]+Tabel13[[#This Row],[BEDRAG Vaste Kosten]]-Tabel13[[#This Row],[BEDRAG Uitgespaarde  onkosten]]</f>
        <v>14324.18</v>
      </c>
      <c r="P8" s="14">
        <f>Tabel13[[#This Row],[TOTAAL OMZET VERLIES]] /$O$29</f>
        <v>7.3823284820713306E-2</v>
      </c>
      <c r="Q8" s="17">
        <f>Tabel13[[#This Row],[% tov. 
totaal]]*$Q$29</f>
        <v>7303.2844145480967</v>
      </c>
      <c r="R8" s="1"/>
    </row>
    <row r="9" spans="1:18">
      <c r="A9" s="12" t="s">
        <v>79</v>
      </c>
      <c r="B9" s="1" t="s">
        <v>80</v>
      </c>
      <c r="C9" s="1" t="s">
        <v>81</v>
      </c>
      <c r="D9" s="2">
        <v>2</v>
      </c>
      <c r="E9" s="20">
        <v>0</v>
      </c>
      <c r="F9" s="12"/>
      <c r="G9" s="29">
        <v>0</v>
      </c>
      <c r="H9" s="12"/>
      <c r="I9" s="29">
        <v>0</v>
      </c>
      <c r="J9" s="12"/>
      <c r="K9" s="29">
        <v>0</v>
      </c>
      <c r="L9" s="12"/>
      <c r="M9" s="29">
        <v>0</v>
      </c>
      <c r="N9" s="29"/>
      <c r="O9" s="20">
        <v>0</v>
      </c>
      <c r="P9" s="14">
        <f>Tabel13[[#This Row],[TOTAAL OMZET VERLIES]] /$O$29</f>
        <v>0</v>
      </c>
      <c r="Q9" s="17">
        <f>Tabel13[[#This Row],[% tov. 
totaal]]*$Q$29</f>
        <v>0</v>
      </c>
      <c r="R9" s="1" t="s">
        <v>104</v>
      </c>
    </row>
    <row r="10" spans="1:18">
      <c r="A10" s="1" t="s">
        <v>31</v>
      </c>
      <c r="B10" s="1" t="s">
        <v>32</v>
      </c>
      <c r="C10" s="1" t="s">
        <v>33</v>
      </c>
      <c r="D10" s="2">
        <v>2</v>
      </c>
      <c r="E10" s="19">
        <v>3751.49</v>
      </c>
      <c r="F10" s="1"/>
      <c r="G10" s="3">
        <v>0</v>
      </c>
      <c r="H10" s="1"/>
      <c r="I10" s="3">
        <v>200</v>
      </c>
      <c r="J10" s="1"/>
      <c r="K10" s="3">
        <v>0</v>
      </c>
      <c r="L10" s="1"/>
      <c r="M10" s="3">
        <v>0</v>
      </c>
      <c r="N10" s="3"/>
      <c r="O10" s="26">
        <f>Tabel13[[#This Row],[BEDRAG
geleden
verlies]]-Tabel13[[#This Row],[BEDRAG
alternatieve
inkomsten]]+Tabel13[[#This Row],[BEDRAG
Extra Kosten]]+Tabel13[[#This Row],[BEDRAG Vaste Kosten]]-Tabel13[[#This Row],[BEDRAG Uitgespaarde  onkosten]]</f>
        <v>3951.49</v>
      </c>
      <c r="P10" s="14">
        <f>Tabel13[[#This Row],[TOTAAL OMZET VERLIES]] /$O$29</f>
        <v>2.0365003213880333E-2</v>
      </c>
      <c r="Q10" s="17">
        <f>Tabel13[[#This Row],[% tov. 
totaal]]*$Q$29</f>
        <v>2014.6951051468673</v>
      </c>
      <c r="R10" s="1"/>
    </row>
    <row r="11" spans="1:18">
      <c r="A11" s="11" t="s">
        <v>34</v>
      </c>
      <c r="B11" s="1" t="s">
        <v>35</v>
      </c>
      <c r="C11" s="1" t="s">
        <v>36</v>
      </c>
      <c r="D11" s="2">
        <v>2</v>
      </c>
      <c r="E11" s="19">
        <v>0</v>
      </c>
      <c r="F11" s="1" t="s">
        <v>88</v>
      </c>
      <c r="G11" s="3">
        <v>0</v>
      </c>
      <c r="H11" s="1" t="s">
        <v>88</v>
      </c>
      <c r="I11" s="3">
        <v>240</v>
      </c>
      <c r="J11" s="1" t="s">
        <v>86</v>
      </c>
      <c r="K11" s="3">
        <v>0</v>
      </c>
      <c r="L11" s="1" t="s">
        <v>88</v>
      </c>
      <c r="M11" s="3">
        <v>0</v>
      </c>
      <c r="N11" s="3"/>
      <c r="O11" s="26">
        <f>Tabel13[[#This Row],[BEDRAG
geleden
verlies]]-Tabel13[[#This Row],[BEDRAG
alternatieve
inkomsten]]+Tabel13[[#This Row],[BEDRAG
Extra Kosten]]+Tabel13[[#This Row],[BEDRAG Vaste Kosten]]-Tabel13[[#This Row],[BEDRAG Uitgespaarde  onkosten]]</f>
        <v>240</v>
      </c>
      <c r="P11" s="14">
        <f>Tabel13[[#This Row],[TOTAAL OMZET VERLIES]] /$O$29</f>
        <v>1.236900706146613E-3</v>
      </c>
      <c r="Q11" s="17">
        <f>Tabel13[[#This Row],[% tov. 
totaal]]*$Q$29</f>
        <v>122.365696290576</v>
      </c>
      <c r="R11" s="1"/>
    </row>
    <row r="12" spans="1:18">
      <c r="A12" s="11" t="s">
        <v>37</v>
      </c>
      <c r="B12" s="1" t="s">
        <v>38</v>
      </c>
      <c r="C12" s="1" t="s">
        <v>39</v>
      </c>
      <c r="D12" s="2">
        <v>2</v>
      </c>
      <c r="E12" s="19">
        <v>950</v>
      </c>
      <c r="F12" s="1"/>
      <c r="G12" s="3">
        <v>0</v>
      </c>
      <c r="H12" s="1"/>
      <c r="I12" s="3">
        <v>0</v>
      </c>
      <c r="J12" s="1"/>
      <c r="K12" s="3">
        <v>0</v>
      </c>
      <c r="L12" s="1"/>
      <c r="M12" s="3">
        <v>0</v>
      </c>
      <c r="N12" s="3"/>
      <c r="O12" s="26">
        <f>Tabel13[[#This Row],[BEDRAG
geleden
verlies]]-Tabel13[[#This Row],[BEDRAG
alternatieve
inkomsten]]+Tabel13[[#This Row],[BEDRAG
Extra Kosten]]+Tabel13[[#This Row],[BEDRAG Vaste Kosten]]-Tabel13[[#This Row],[BEDRAG Uitgespaarde  onkosten]]</f>
        <v>950</v>
      </c>
      <c r="P12" s="14">
        <f>Tabel13[[#This Row],[TOTAAL OMZET VERLIES]] /$O$29</f>
        <v>4.8960652951636763E-3</v>
      </c>
      <c r="Q12" s="17">
        <f>Tabel13[[#This Row],[% tov. 
totaal]]*$Q$29</f>
        <v>484.36421448352996</v>
      </c>
      <c r="R12" s="1"/>
    </row>
    <row r="13" spans="1:18">
      <c r="A13" s="11" t="s">
        <v>40</v>
      </c>
      <c r="B13" s="1" t="s">
        <v>41</v>
      </c>
      <c r="C13" s="1" t="s">
        <v>42</v>
      </c>
      <c r="D13" s="2">
        <v>2</v>
      </c>
      <c r="E13" s="19">
        <v>5178.0200000000004</v>
      </c>
      <c r="F13" s="1"/>
      <c r="G13" s="3">
        <v>0</v>
      </c>
      <c r="H13" s="1"/>
      <c r="I13" s="3">
        <v>78</v>
      </c>
      <c r="J13" s="1"/>
      <c r="K13" s="3">
        <v>0</v>
      </c>
      <c r="L13" s="1"/>
      <c r="M13" s="3"/>
      <c r="N13" s="3"/>
      <c r="O13" s="26">
        <f>Tabel13[[#This Row],[BEDRAG
geleden
verlies]]-Tabel13[[#This Row],[BEDRAG
alternatieve
inkomsten]]+Tabel13[[#This Row],[BEDRAG
Extra Kosten]]+Tabel13[[#This Row],[BEDRAG Vaste Kosten]]-Tabel13[[#This Row],[BEDRAG Uitgespaarde  onkosten]]</f>
        <v>5256.02</v>
      </c>
      <c r="P13" s="14">
        <f>Tabel13[[#This Row],[TOTAAL OMZET VERLIES]] /$O$29</f>
        <v>2.7088228539669672E-2</v>
      </c>
      <c r="Q13" s="17">
        <f>Tabel13[[#This Row],[% tov. 
totaal]]*$Q$29</f>
        <v>2679.8189459049722</v>
      </c>
      <c r="R13" s="1" t="s">
        <v>108</v>
      </c>
    </row>
    <row r="14" spans="1:18">
      <c r="A14" s="11" t="s">
        <v>43</v>
      </c>
      <c r="B14" s="1" t="s">
        <v>44</v>
      </c>
      <c r="C14" s="1" t="s">
        <v>45</v>
      </c>
      <c r="D14" s="2">
        <v>2</v>
      </c>
      <c r="E14" s="21">
        <v>6708.15</v>
      </c>
      <c r="F14" s="1"/>
      <c r="G14" s="3">
        <v>0</v>
      </c>
      <c r="H14" s="1"/>
      <c r="I14" s="3">
        <v>0</v>
      </c>
      <c r="J14" s="1"/>
      <c r="K14" s="3">
        <v>12576</v>
      </c>
      <c r="L14" s="1"/>
      <c r="M14" s="3">
        <v>0</v>
      </c>
      <c r="N14" s="3"/>
      <c r="O14" s="26">
        <f>Tabel13[[#This Row],[BEDRAG
geleden
verlies]]-Tabel13[[#This Row],[BEDRAG
alternatieve
inkomsten]]+Tabel13[[#This Row],[BEDRAG
Extra Kosten]]+Tabel13[[#This Row],[BEDRAG Vaste Kosten]]-Tabel13[[#This Row],[BEDRAG Uitgespaarde  onkosten]]</f>
        <v>19284.150000000001</v>
      </c>
      <c r="P14" s="14">
        <f>Tabel13[[#This Row],[TOTAAL OMZET VERLIES]] /$O$29</f>
        <v>9.9385744801821704E-2</v>
      </c>
      <c r="Q14" s="17">
        <f>Tabel13[[#This Row],[% tov. 
totaal]]*$Q$29</f>
        <v>9832.1601755079646</v>
      </c>
      <c r="R14" s="1" t="s">
        <v>109</v>
      </c>
    </row>
    <row r="15" spans="1:18">
      <c r="A15" s="11" t="s">
        <v>46</v>
      </c>
      <c r="B15" s="1" t="s">
        <v>47</v>
      </c>
      <c r="C15" s="1" t="s">
        <v>48</v>
      </c>
      <c r="D15" s="2">
        <v>2</v>
      </c>
      <c r="E15" s="19">
        <v>5880</v>
      </c>
      <c r="F15" s="19" t="e">
        <f>#REF!</f>
        <v>#REF!</v>
      </c>
      <c r="G15" s="19">
        <v>0</v>
      </c>
      <c r="H15" s="19" t="e">
        <f>#REF!</f>
        <v>#REF!</v>
      </c>
      <c r="I15" s="19">
        <v>520</v>
      </c>
      <c r="J15" s="19" t="e">
        <f>#REF!</f>
        <v>#REF!</v>
      </c>
      <c r="K15" s="19">
        <v>0</v>
      </c>
      <c r="L15" s="19" t="e">
        <f>#REF!</f>
        <v>#REF!</v>
      </c>
      <c r="M15" s="19">
        <v>0</v>
      </c>
      <c r="N15" s="3"/>
      <c r="O15" s="26">
        <f>Tabel13[[#This Row],[BEDRAG
geleden
verlies]]-Tabel13[[#This Row],[BEDRAG
alternatieve
inkomsten]]+Tabel13[[#This Row],[BEDRAG
Extra Kosten]]+Tabel13[[#This Row],[BEDRAG Vaste Kosten]]-Tabel13[[#This Row],[BEDRAG Uitgespaarde  onkosten]]</f>
        <v>6400</v>
      </c>
      <c r="P15" s="14">
        <f>Tabel13[[#This Row],[TOTAAL OMZET VERLIES]] /$O$29</f>
        <v>3.2984018830576348E-2</v>
      </c>
      <c r="Q15" s="17">
        <f>Tabel13[[#This Row],[% tov. 
totaal]]*$Q$29</f>
        <v>3263.08523441536</v>
      </c>
      <c r="R15" s="1"/>
    </row>
    <row r="16" spans="1:18">
      <c r="A16" s="11" t="s">
        <v>49</v>
      </c>
      <c r="B16" s="1" t="s">
        <v>50</v>
      </c>
      <c r="C16" s="1" t="s">
        <v>51</v>
      </c>
      <c r="D16" s="2">
        <v>2</v>
      </c>
      <c r="E16" s="39">
        <v>1900</v>
      </c>
      <c r="F16" s="39" t="e">
        <f>#REF!</f>
        <v>#REF!</v>
      </c>
      <c r="G16" s="39">
        <v>0</v>
      </c>
      <c r="H16" s="39" t="e">
        <f>#REF!</f>
        <v>#REF!</v>
      </c>
      <c r="I16" s="39">
        <v>0</v>
      </c>
      <c r="J16" s="39" t="e">
        <f>#REF!</f>
        <v>#REF!</v>
      </c>
      <c r="K16" s="39">
        <v>0</v>
      </c>
      <c r="L16" s="39" t="e">
        <f>#REF!</f>
        <v>#REF!</v>
      </c>
      <c r="M16" s="39"/>
      <c r="N16" s="3"/>
      <c r="O16" s="26">
        <f>Tabel13[[#This Row],[BEDRAG
geleden
verlies]]-Tabel13[[#This Row],[BEDRAG
alternatieve
inkomsten]]+Tabel13[[#This Row],[BEDRAG
Extra Kosten]]+Tabel13[[#This Row],[BEDRAG Vaste Kosten]]-Tabel13[[#This Row],[BEDRAG Uitgespaarde  onkosten]]</f>
        <v>1900</v>
      </c>
      <c r="P16" s="14">
        <f>Tabel13[[#This Row],[TOTAAL OMZET VERLIES]] /$O$29</f>
        <v>9.7921305903273526E-3</v>
      </c>
      <c r="Q16" s="17">
        <f>Tabel13[[#This Row],[% tov. 
totaal]]*$Q$29</f>
        <v>968.72842896705993</v>
      </c>
      <c r="R16" s="1"/>
    </row>
    <row r="17" spans="1:18">
      <c r="A17" s="11" t="s">
        <v>52</v>
      </c>
      <c r="B17" s="1" t="s">
        <v>53</v>
      </c>
      <c r="C17" s="1" t="s">
        <v>54</v>
      </c>
      <c r="D17" s="2">
        <v>2</v>
      </c>
      <c r="E17" s="21">
        <v>12807.86</v>
      </c>
      <c r="F17" s="21" t="e">
        <f>#REF!</f>
        <v>#REF!</v>
      </c>
      <c r="G17" s="21">
        <v>3530.58</v>
      </c>
      <c r="H17" s="21" t="e">
        <f>#REF!</f>
        <v>#REF!</v>
      </c>
      <c r="I17" s="21">
        <v>255.09</v>
      </c>
      <c r="J17" s="21" t="e">
        <f>#REF!</f>
        <v>#REF!</v>
      </c>
      <c r="K17" s="21">
        <v>2386.0100000000002</v>
      </c>
      <c r="L17" s="21" t="e">
        <f>#REF!</f>
        <v>#REF!</v>
      </c>
      <c r="M17" s="21">
        <v>0</v>
      </c>
      <c r="N17" s="3"/>
      <c r="O17" s="26">
        <f>Tabel13[[#This Row],[BEDRAG
geleden
verlies]]-Tabel13[[#This Row],[BEDRAG
alternatieve
inkomsten]]+Tabel13[[#This Row],[BEDRAG
Extra Kosten]]+Tabel13[[#This Row],[BEDRAG Vaste Kosten]]-Tabel13[[#This Row],[BEDRAG Uitgespaarde  onkosten]]</f>
        <v>11918.380000000001</v>
      </c>
      <c r="P17" s="14">
        <f>Tabel13[[#This Row],[TOTAAL OMZET VERLIES]] /$O$29</f>
        <v>6.1424385992181967E-2</v>
      </c>
      <c r="Q17" s="17">
        <f>Tabel13[[#This Row],[% tov. 
totaal]]*$Q$29</f>
        <v>6076.6702806486473</v>
      </c>
      <c r="R17" s="1" t="s">
        <v>108</v>
      </c>
    </row>
    <row r="18" spans="1:18">
      <c r="A18" s="11" t="s">
        <v>55</v>
      </c>
      <c r="B18" s="1" t="s">
        <v>56</v>
      </c>
      <c r="C18" s="1" t="s">
        <v>57</v>
      </c>
      <c r="D18" s="2">
        <v>2</v>
      </c>
      <c r="E18" s="19">
        <v>5677</v>
      </c>
      <c r="F18" s="19" t="e">
        <f>#REF!</f>
        <v>#REF!</v>
      </c>
      <c r="G18" s="19">
        <v>2000</v>
      </c>
      <c r="H18" s="19" t="e">
        <f>#REF!</f>
        <v>#REF!</v>
      </c>
      <c r="I18" s="19">
        <v>0</v>
      </c>
      <c r="J18" s="19" t="e">
        <f>#REF!</f>
        <v>#REF!</v>
      </c>
      <c r="K18" s="19">
        <v>0</v>
      </c>
      <c r="L18" s="19" t="e">
        <f>#REF!</f>
        <v>#REF!</v>
      </c>
      <c r="M18" s="19"/>
      <c r="N18" s="3"/>
      <c r="O18" s="26">
        <f>Tabel13[[#This Row],[BEDRAG
geleden
verlies]]-Tabel13[[#This Row],[BEDRAG
alternatieve
inkomsten]]+Tabel13[[#This Row],[BEDRAG
Extra Kosten]]+Tabel13[[#This Row],[BEDRAG Vaste Kosten]]-Tabel13[[#This Row],[BEDRAG Uitgespaarde  onkosten]]</f>
        <v>3677</v>
      </c>
      <c r="P18" s="14">
        <f>Tabel13[[#This Row],[TOTAAL OMZET VERLIES]] /$O$29</f>
        <v>1.8950349568754566E-2</v>
      </c>
      <c r="Q18" s="17">
        <f>Tabel13[[#This Row],[% tov. 
totaal]]*$Q$29</f>
        <v>1874.7444385851998</v>
      </c>
      <c r="R18" s="1" t="s">
        <v>107</v>
      </c>
    </row>
    <row r="19" spans="1:18">
      <c r="A19" s="11" t="s">
        <v>58</v>
      </c>
      <c r="B19" s="1" t="s">
        <v>59</v>
      </c>
      <c r="C19" s="1" t="s">
        <v>60</v>
      </c>
      <c r="D19" s="2">
        <v>2</v>
      </c>
      <c r="E19" s="19">
        <v>4111.49</v>
      </c>
      <c r="F19" s="19" t="e">
        <f>#REF!</f>
        <v>#REF!</v>
      </c>
      <c r="G19" s="19">
        <v>0</v>
      </c>
      <c r="H19" s="19" t="e">
        <f>#REF!</f>
        <v>#REF!</v>
      </c>
      <c r="I19" s="19">
        <v>0</v>
      </c>
      <c r="J19" s="19" t="e">
        <f>#REF!</f>
        <v>#REF!</v>
      </c>
      <c r="K19" s="19">
        <v>0</v>
      </c>
      <c r="L19" s="19" t="e">
        <f>#REF!</f>
        <v>#REF!</v>
      </c>
      <c r="M19" s="19">
        <v>0</v>
      </c>
      <c r="N19" s="3"/>
      <c r="O19" s="26">
        <f>Tabel13[[#This Row],[BEDRAG
geleden
verlies]]-Tabel13[[#This Row],[BEDRAG
alternatieve
inkomsten]]+Tabel13[[#This Row],[BEDRAG
Extra Kosten]]+Tabel13[[#This Row],[BEDRAG Vaste Kosten]]-Tabel13[[#This Row],[BEDRAG Uitgespaarde  onkosten]]</f>
        <v>4111.49</v>
      </c>
      <c r="P19" s="14">
        <f>Tabel13[[#This Row],[TOTAAL OMZET VERLIES]] /$O$29</f>
        <v>2.1189603684644742E-2</v>
      </c>
      <c r="Q19" s="17">
        <f>Tabel13[[#This Row],[% tov. 
totaal]]*$Q$29</f>
        <v>2096.2722360072512</v>
      </c>
      <c r="R19" s="1" t="s">
        <v>110</v>
      </c>
    </row>
    <row r="20" spans="1:18">
      <c r="A20" s="33" t="s">
        <v>61</v>
      </c>
      <c r="B20" s="1" t="s">
        <v>62</v>
      </c>
      <c r="C20" s="1" t="s">
        <v>63</v>
      </c>
      <c r="D20" s="2">
        <v>2</v>
      </c>
      <c r="E20" s="20">
        <v>0</v>
      </c>
      <c r="F20" s="20" t="e">
        <f>#REF!</f>
        <v>#REF!</v>
      </c>
      <c r="G20" s="20">
        <v>0</v>
      </c>
      <c r="H20" s="20" t="e">
        <f>#REF!</f>
        <v>#REF!</v>
      </c>
      <c r="I20" s="20">
        <v>0</v>
      </c>
      <c r="J20" s="20" t="e">
        <f>#REF!</f>
        <v>#REF!</v>
      </c>
      <c r="K20" s="20">
        <v>0</v>
      </c>
      <c r="L20" s="20" t="e">
        <f>#REF!</f>
        <v>#REF!</v>
      </c>
      <c r="M20" s="20">
        <v>0</v>
      </c>
      <c r="N20" s="29"/>
      <c r="O20" s="20">
        <v>0</v>
      </c>
      <c r="P20" s="14">
        <f>Tabel13[[#This Row],[TOTAAL OMZET VERLIES]] /$O$29</f>
        <v>0</v>
      </c>
      <c r="Q20" s="17">
        <f>Tabel13[[#This Row],[% tov. 
totaal]]*$Q$29</f>
        <v>0</v>
      </c>
      <c r="R20" s="1" t="s">
        <v>103</v>
      </c>
    </row>
    <row r="21" spans="1:18">
      <c r="A21" s="11" t="s">
        <v>64</v>
      </c>
      <c r="B21" s="1" t="s">
        <v>65</v>
      </c>
      <c r="C21" s="1" t="s">
        <v>66</v>
      </c>
      <c r="D21" s="2">
        <v>2</v>
      </c>
      <c r="E21" s="19">
        <v>2000</v>
      </c>
      <c r="F21" s="19" t="e">
        <f>#REF!</f>
        <v>#REF!</v>
      </c>
      <c r="G21" s="19">
        <v>0</v>
      </c>
      <c r="H21" s="19" t="e">
        <f>#REF!</f>
        <v>#REF!</v>
      </c>
      <c r="I21" s="19">
        <v>0</v>
      </c>
      <c r="J21" s="19" t="e">
        <f>#REF!</f>
        <v>#REF!</v>
      </c>
      <c r="K21" s="19">
        <v>190.61</v>
      </c>
      <c r="L21" s="19" t="e">
        <f>#REF!</f>
        <v>#REF!</v>
      </c>
      <c r="M21" s="19">
        <v>0</v>
      </c>
      <c r="N21" s="3"/>
      <c r="O21" s="26">
        <f>Tabel13[[#This Row],[BEDRAG
geleden
verlies]]-Tabel13[[#This Row],[BEDRAG
alternatieve
inkomsten]]+Tabel13[[#This Row],[BEDRAG
Extra Kosten]]+Tabel13[[#This Row],[BEDRAG Vaste Kosten]]-Tabel13[[#This Row],[BEDRAG Uitgespaarde  onkosten]]</f>
        <v>2190.61</v>
      </c>
      <c r="P21" s="14">
        <f>Tabel13[[#This Row],[TOTAAL OMZET VERLIES]] /$O$29</f>
        <v>1.1289862732882634E-2</v>
      </c>
      <c r="Q21" s="17">
        <f>Tabel13[[#This Row],[% tov. 
totaal]]*$Q$29</f>
        <v>1116.8979914629112</v>
      </c>
      <c r="R21" s="1" t="s">
        <v>110</v>
      </c>
    </row>
    <row r="22" spans="1:18">
      <c r="A22" s="11" t="s">
        <v>78</v>
      </c>
      <c r="B22" s="1" t="s">
        <v>67</v>
      </c>
      <c r="C22" s="1" t="s">
        <v>68</v>
      </c>
      <c r="D22" s="2">
        <v>2</v>
      </c>
      <c r="E22" s="19">
        <v>5374.62</v>
      </c>
      <c r="F22" s="19" t="e">
        <f>#REF!</f>
        <v>#REF!</v>
      </c>
      <c r="G22" s="19">
        <v>0</v>
      </c>
      <c r="H22" s="19" t="e">
        <f>#REF!</f>
        <v>#REF!</v>
      </c>
      <c r="I22" s="19">
        <v>0</v>
      </c>
      <c r="J22" s="19" t="e">
        <f>#REF!</f>
        <v>#REF!</v>
      </c>
      <c r="K22" s="19">
        <v>0</v>
      </c>
      <c r="L22" s="19" t="e">
        <f>#REF!</f>
        <v>#REF!</v>
      </c>
      <c r="M22" s="19">
        <v>0</v>
      </c>
      <c r="N22" s="3"/>
      <c r="O22" s="26">
        <f>Tabel13[[#This Row],[BEDRAG
geleden
verlies]]-Tabel13[[#This Row],[BEDRAG
alternatieve
inkomsten]]+Tabel13[[#This Row],[BEDRAG
Extra Kosten]]+Tabel13[[#This Row],[BEDRAG Vaste Kosten]]-Tabel13[[#This Row],[BEDRAG Uitgespaarde  onkosten]]</f>
        <v>5374.62</v>
      </c>
      <c r="P22" s="14">
        <f>Tabel13[[#This Row],[TOTAAL OMZET VERLIES]] /$O$29</f>
        <v>2.769946363862379E-2</v>
      </c>
      <c r="Q22" s="17">
        <f>Tabel13[[#This Row],[% tov. 
totaal]]*$Q$29</f>
        <v>2740.2879941552319</v>
      </c>
      <c r="R22" s="1"/>
    </row>
    <row r="23" spans="1:18">
      <c r="A23" s="11" t="s">
        <v>69</v>
      </c>
      <c r="B23" s="1" t="s">
        <v>70</v>
      </c>
      <c r="C23" s="1" t="s">
        <v>71</v>
      </c>
      <c r="D23" s="2">
        <v>2</v>
      </c>
      <c r="E23" s="19">
        <v>23500</v>
      </c>
      <c r="F23" s="19" t="e">
        <f>#REF!</f>
        <v>#REF!</v>
      </c>
      <c r="G23" s="19">
        <v>0</v>
      </c>
      <c r="H23" s="19" t="e">
        <f>#REF!</f>
        <v>#REF!</v>
      </c>
      <c r="I23" s="19">
        <v>0</v>
      </c>
      <c r="J23" s="19" t="e">
        <f>#REF!</f>
        <v>#REF!</v>
      </c>
      <c r="K23" s="19">
        <v>3556.18</v>
      </c>
      <c r="L23" s="19" t="e">
        <f>#REF!</f>
        <v>#REF!</v>
      </c>
      <c r="M23" s="19">
        <v>0</v>
      </c>
      <c r="N23" s="3"/>
      <c r="O23" s="26">
        <f>Tabel13[[#This Row],[BEDRAG
geleden
verlies]]-Tabel13[[#This Row],[BEDRAG
alternatieve
inkomsten]]+Tabel13[[#This Row],[BEDRAG
Extra Kosten]]+Tabel13[[#This Row],[BEDRAG Vaste Kosten]]-Tabel13[[#This Row],[BEDRAG Uitgespaarde  onkosten]]</f>
        <v>27056.18</v>
      </c>
      <c r="P23" s="14">
        <f>Tabel13[[#This Row],[TOTAAL OMZET VERLIES]] /$O$29</f>
        <v>0.13944086728179111</v>
      </c>
      <c r="Q23" s="17">
        <f>Tabel13[[#This Row],[% tov. 
totaal]]*$Q$29</f>
        <v>13794.784602763151</v>
      </c>
      <c r="R23" s="1" t="s">
        <v>107</v>
      </c>
    </row>
    <row r="24" spans="1:18">
      <c r="A24" s="11" t="s">
        <v>72</v>
      </c>
      <c r="C24" s="1" t="s">
        <v>73</v>
      </c>
      <c r="D24" s="2">
        <v>2</v>
      </c>
      <c r="E24" s="19">
        <v>24310.49</v>
      </c>
      <c r="F24" s="19" t="e">
        <f>#REF!</f>
        <v>#REF!</v>
      </c>
      <c r="G24" s="19">
        <v>0</v>
      </c>
      <c r="H24" s="19" t="e">
        <f>#REF!</f>
        <v>#REF!</v>
      </c>
      <c r="I24" s="19">
        <v>0</v>
      </c>
      <c r="J24" s="19" t="e">
        <f>#REF!</f>
        <v>#REF!</v>
      </c>
      <c r="K24" s="19">
        <v>5835.92</v>
      </c>
      <c r="L24" s="19" t="e">
        <f>#REF!</f>
        <v>#REF!</v>
      </c>
      <c r="M24" s="19"/>
      <c r="N24" s="3"/>
      <c r="O24" s="26">
        <f>Tabel13[[#This Row],[BEDRAG
geleden
verlies]]-Tabel13[[#This Row],[BEDRAG
alternatieve
inkomsten]]+Tabel13[[#This Row],[BEDRAG
Extra Kosten]]+Tabel13[[#This Row],[BEDRAG Vaste Kosten]]-Tabel13[[#This Row],[BEDRAG Uitgespaarde  onkosten]]</f>
        <v>30146.410000000003</v>
      </c>
      <c r="P24" s="14">
        <f>Tabel13[[#This Row],[TOTAAL OMZET VERLIES]] /$O$29</f>
        <v>0.1553671492366055</v>
      </c>
      <c r="Q24" s="17">
        <f>Tabel13[[#This Row],[% tov. 
totaal]]*$Q$29</f>
        <v>15370.360209629931</v>
      </c>
      <c r="R24" s="1" t="s">
        <v>108</v>
      </c>
    </row>
    <row r="25" spans="1:18">
      <c r="A25" s="11" t="s">
        <v>74</v>
      </c>
      <c r="B25" s="1" t="s">
        <v>75</v>
      </c>
      <c r="C25" s="1" t="s">
        <v>76</v>
      </c>
      <c r="D25" s="2">
        <v>2</v>
      </c>
      <c r="E25" s="19">
        <v>4150</v>
      </c>
      <c r="F25" s="19" t="e">
        <f>#REF!</f>
        <v>#REF!</v>
      </c>
      <c r="G25" s="19">
        <v>0</v>
      </c>
      <c r="H25" s="19" t="e">
        <f>#REF!</f>
        <v>#REF!</v>
      </c>
      <c r="I25" s="19">
        <v>0</v>
      </c>
      <c r="J25" s="19" t="e">
        <f>#REF!</f>
        <v>#REF!</v>
      </c>
      <c r="K25" s="19">
        <v>0</v>
      </c>
      <c r="L25" s="19" t="e">
        <f>#REF!</f>
        <v>#REF!</v>
      </c>
      <c r="M25" s="19"/>
      <c r="N25" s="3"/>
      <c r="O25" s="26">
        <f>Tabel13[[#This Row],[BEDRAG
geleden
verlies]]-Tabel13[[#This Row],[BEDRAG
alternatieve
inkomsten]]+Tabel13[[#This Row],[BEDRAG
Extra Kosten]]+Tabel13[[#This Row],[BEDRAG Vaste Kosten]]-Tabel13[[#This Row],[BEDRAG Uitgespaarde  onkosten]]</f>
        <v>4150</v>
      </c>
      <c r="P25" s="14">
        <f>Tabel13[[#This Row],[TOTAAL OMZET VERLIES]] /$O$29</f>
        <v>2.138807471045185E-2</v>
      </c>
      <c r="Q25" s="17">
        <f>Tabel13[[#This Row],[% tov. 
totaal]]*$Q$29</f>
        <v>2115.9068316912098</v>
      </c>
      <c r="R25" s="1"/>
    </row>
    <row r="26" spans="1:18">
      <c r="A26" s="11" t="s">
        <v>87</v>
      </c>
      <c r="B26" s="1" t="e">
        <f>#REF!</f>
        <v>#REF!</v>
      </c>
      <c r="C26" s="1" t="e">
        <f>#REF!</f>
        <v>#REF!</v>
      </c>
      <c r="D26" s="2">
        <v>2</v>
      </c>
      <c r="E26" s="21">
        <v>11075.37</v>
      </c>
      <c r="F26" s="21" t="e">
        <f>#REF!</f>
        <v>#REF!</v>
      </c>
      <c r="G26" s="21">
        <v>0</v>
      </c>
      <c r="H26" s="21" t="e">
        <f>#REF!</f>
        <v>#REF!</v>
      </c>
      <c r="I26" s="21">
        <v>6844.91</v>
      </c>
      <c r="J26" s="21" t="e">
        <f>#REF!</f>
        <v>#REF!</v>
      </c>
      <c r="K26" s="21">
        <v>0</v>
      </c>
      <c r="L26" s="21" t="e">
        <f>#REF!</f>
        <v>#REF!</v>
      </c>
      <c r="M26" s="21">
        <v>0</v>
      </c>
      <c r="N26" s="3"/>
      <c r="O26" s="26">
        <f>Tabel13[[#This Row],[BEDRAG
geleden
verlies]]-Tabel13[[#This Row],[BEDRAG
alternatieve
inkomsten]]+Tabel13[[#This Row],[BEDRAG
Extra Kosten]]+Tabel13[[#This Row],[BEDRAG Vaste Kosten]]-Tabel13[[#This Row],[BEDRAG Uitgespaarde  onkosten]]</f>
        <v>17920.28</v>
      </c>
      <c r="P26" s="14">
        <f>Tabel13[[#This Row],[TOTAAL OMZET VERLIES]] /$O$29</f>
        <v>9.2356695776437611E-2</v>
      </c>
      <c r="Q26" s="17">
        <f>Tabel13[[#This Row],[% tov. 
totaal]]*$Q$29</f>
        <v>9136.7814163420135</v>
      </c>
      <c r="R26" s="1" t="s">
        <v>107</v>
      </c>
    </row>
    <row r="27" spans="1:18">
      <c r="A27" s="11" t="s">
        <v>89</v>
      </c>
      <c r="B27" s="1" t="s">
        <v>90</v>
      </c>
      <c r="C27" s="1" t="s">
        <v>91</v>
      </c>
      <c r="D27" s="2">
        <v>2</v>
      </c>
      <c r="E27" s="19">
        <v>2500</v>
      </c>
      <c r="F27" s="19" t="e">
        <f>#REF!</f>
        <v>#REF!</v>
      </c>
      <c r="G27" s="19">
        <v>0</v>
      </c>
      <c r="H27" s="19" t="e">
        <f>#REF!</f>
        <v>#REF!</v>
      </c>
      <c r="I27" s="19">
        <v>0</v>
      </c>
      <c r="J27" s="19" t="e">
        <f>#REF!</f>
        <v>#REF!</v>
      </c>
      <c r="K27" s="19">
        <v>0</v>
      </c>
      <c r="L27" s="19" t="e">
        <f>#REF!</f>
        <v>#REF!</v>
      </c>
      <c r="M27" s="19">
        <v>0</v>
      </c>
      <c r="N27" s="3"/>
      <c r="O27" s="26">
        <f>Tabel13[[#This Row],[BEDRAG
geleden
verlies]]-Tabel13[[#This Row],[BEDRAG
alternatieve
inkomsten]]+Tabel13[[#This Row],[BEDRAG
Extra Kosten]]+Tabel13[[#This Row],[BEDRAG Vaste Kosten]]-Tabel13[[#This Row],[BEDRAG Uitgespaarde  onkosten]]</f>
        <v>2500</v>
      </c>
      <c r="P27" s="14">
        <f>Tabel13[[#This Row],[TOTAAL OMZET VERLIES]] /$O$29</f>
        <v>1.2884382355693886E-2</v>
      </c>
      <c r="Q27" s="17">
        <f>Tabel13[[#This Row],[% tov. 
totaal]]*$Q$29</f>
        <v>1274.6426696935</v>
      </c>
      <c r="R27" s="1"/>
    </row>
    <row r="28" spans="1:18" ht="19.8" thickBot="1">
      <c r="A28" s="1"/>
      <c r="C28" s="1"/>
      <c r="D28" s="2"/>
      <c r="E28" s="3"/>
      <c r="F28" s="1"/>
      <c r="G28" s="1"/>
      <c r="H28" s="1"/>
      <c r="I28" s="3"/>
      <c r="J28" s="1"/>
      <c r="K28" s="3"/>
      <c r="L28" s="1"/>
      <c r="M28" s="3"/>
      <c r="N28" s="3"/>
      <c r="O28" s="8"/>
      <c r="P28" s="14"/>
      <c r="Q28" s="17"/>
      <c r="R28" s="1"/>
    </row>
    <row r="29" spans="1:18" ht="21.6" thickBot="1">
      <c r="A29" s="35" t="s">
        <v>101</v>
      </c>
      <c r="B29" s="12"/>
      <c r="C29" s="12"/>
      <c r="D29" s="27"/>
      <c r="E29" s="34"/>
      <c r="F29" s="28"/>
      <c r="G29" s="28"/>
      <c r="H29" s="1"/>
      <c r="I29" s="3"/>
      <c r="J29" s="1"/>
      <c r="K29" s="3"/>
      <c r="L29" s="1"/>
      <c r="M29" s="22" t="s">
        <v>84</v>
      </c>
      <c r="N29" s="23"/>
      <c r="O29" s="24">
        <f>SUBTOTAL(109,O2:O28)</f>
        <v>194033.36000000002</v>
      </c>
      <c r="P29" s="25">
        <f>Tabel13[[#This Row],[TOTAAL OMZET VERLIES]] /$O$29</f>
        <v>1</v>
      </c>
      <c r="Q29" s="37">
        <v>98929.279999999999</v>
      </c>
      <c r="R29" s="40"/>
    </row>
    <row r="30" spans="1:18">
      <c r="A30" s="28"/>
      <c r="B30" s="28"/>
      <c r="C30" s="28"/>
      <c r="D30" s="31"/>
      <c r="E30" s="32"/>
      <c r="F30" s="1"/>
      <c r="G30" s="1"/>
      <c r="H30" s="1"/>
      <c r="I30" s="3"/>
      <c r="J30" s="1"/>
      <c r="K30" s="3"/>
      <c r="L30" s="1"/>
      <c r="M30" s="3"/>
      <c r="N30" s="3"/>
      <c r="O30" s="8"/>
      <c r="P30" s="14"/>
      <c r="Q30" s="17"/>
      <c r="R30" s="1"/>
    </row>
    <row r="31" spans="1:18">
      <c r="A31" s="9" t="s">
        <v>98</v>
      </c>
      <c r="B31" s="28"/>
      <c r="C31" s="28"/>
      <c r="D31" s="31"/>
      <c r="E31" s="9"/>
      <c r="G31" s="9"/>
      <c r="O31"/>
      <c r="P31" s="14"/>
      <c r="Q31" s="17"/>
      <c r="R31" s="1"/>
    </row>
    <row r="32" spans="1:18">
      <c r="A32" s="10" t="s">
        <v>94</v>
      </c>
      <c r="B32" s="28"/>
      <c r="C32" s="28"/>
      <c r="D32" s="31"/>
      <c r="E32" s="10"/>
      <c r="G32" s="10"/>
      <c r="O32"/>
      <c r="P32" s="14"/>
      <c r="Q32" s="17"/>
      <c r="R32" s="1"/>
    </row>
    <row r="33" spans="1:18">
      <c r="A33" s="10" t="s">
        <v>95</v>
      </c>
      <c r="B33" s="28"/>
      <c r="C33" s="28"/>
      <c r="D33" s="31"/>
      <c r="E33" s="10"/>
      <c r="G33" s="10"/>
      <c r="O33"/>
      <c r="P33" s="14"/>
      <c r="Q33" s="17"/>
      <c r="R33" s="1"/>
    </row>
    <row r="34" spans="1:18">
      <c r="A34" s="10" t="s">
        <v>96</v>
      </c>
      <c r="B34" s="1" t="s">
        <v>92</v>
      </c>
      <c r="C34" s="1"/>
      <c r="D34" s="2"/>
      <c r="E34" s="10"/>
      <c r="G34" s="10"/>
      <c r="O34"/>
      <c r="P34" s="14"/>
      <c r="Q34" s="17"/>
      <c r="R34" s="1"/>
    </row>
    <row r="35" spans="1:18">
      <c r="A35" s="10" t="s">
        <v>97</v>
      </c>
      <c r="C35" s="1"/>
      <c r="D35" s="2"/>
      <c r="E35" s="10"/>
      <c r="G35" s="10"/>
      <c r="O35"/>
      <c r="P35" s="14"/>
      <c r="Q35" s="17"/>
      <c r="R35" s="1"/>
    </row>
    <row r="36" spans="1:18">
      <c r="A36" s="1"/>
      <c r="C36" s="1"/>
      <c r="D36" s="2"/>
      <c r="O36"/>
      <c r="P36" s="14"/>
      <c r="Q36" s="17"/>
      <c r="R36" s="1"/>
    </row>
  </sheetData>
  <phoneticPr fontId="1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U 4 Q y U o r M 9 N i k A A A A 9 Q A A A B I A H A B D b 2 5 m a W c v U G F j a 2 F n Z S 5 4 b W w g o h g A K K A U A A A A A A A A A A A A A A A A A A A A A A A A A A A A h Y 9 B D o I w F E S v Q r q n L b g h 5 F M S j T t J T E y M 2 6 Z U a I S P o c V y N x c e y S u I U d S d y 5 k 3 k 8 z c r z f I x 7 Y J L r q 3 p s O M R J S T Q K P q S o N V R g Z 3 D B O S C 9 h K d Z K V D q Y w 2 n S 0 J i O 1 c + e U M e 8 9 9 Q v a 9 R W L O Y / Y o d j s V K 1 b G R q 0 T q L S 5 N M q / 7 e I g P 1 r j I h p k t C Y T 5 O A z R 4 U B r 8 8 n t i T / p i w G h o 3 9 F p g E y 7 X w G Y J 7 H 1 B P A B Q S w M E F A A C A A g A U 4 Q y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O E M l I o i k e 4 D g A A A B E A A A A T A B w A R m 9 y b X V s Y X M v U 2 V j d G l v b j E u b S C i G A A o o B Q A A A A A A A A A A A A A A A A A A A A A A A A A A A A r T k 0 u y c z P U w i G 0 I b W A F B L A Q I t A B Q A A g A I A F O E M l K K z P T Y p A A A A P U A A A A S A A A A A A A A A A A A A A A A A A A A A A B D b 2 5 m a W c v U G F j a 2 F n Z S 5 4 b W x Q S w E C L Q A U A A I A C A B T h D J S D 8 r p q 6 Q A A A D p A A A A E w A A A A A A A A A A A A A A A A D w A A A A W 0 N v b n R l b n R f V H l w Z X N d L n h t b F B L A Q I t A B Q A A g A I A F O E M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G l N L 8 s b W n T Z 4 8 D b d P 6 l 5 O A A A A A A I A A A A A A A N m A A D A A A A A E A A A A C p h d D e w Z w 8 X n H D 6 M U R Y U m U A A A A A B I A A A K A A A A A Q A A A A 8 O u W B 4 g N L p x L H G 7 b K v n n I l A A A A B 7 u e Y 4 J Q w 5 K u E b V T t k d U y M H q F 6 z c Y / A A d z 8 8 m 0 B Z V S n 6 K 1 K U + a l l V g H d J E F w V D 2 G m p u F t O j a u w i v E H m C c 4 V 1 h T 2 o B S N + z L B R 5 Z V U d j e M c d g B Q A A A B x F r R j N C + C r H C 3 b q r C c O l L d 4 m 2 w A = = < / D a t a M a s h u p > 
</file>

<file path=customXml/itemProps1.xml><?xml version="1.0" encoding="utf-8"?>
<ds:datastoreItem xmlns:ds="http://schemas.openxmlformats.org/officeDocument/2006/customXml" ds:itemID="{90C8BAFA-57D6-4AE8-B291-940FC39993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 overzicht GECORRIGEERD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Arijs</dc:creator>
  <cp:lastModifiedBy>Koen Arijs</cp:lastModifiedBy>
  <cp:lastPrinted>2021-05-06T17:56:12Z</cp:lastPrinted>
  <dcterms:created xsi:type="dcterms:W3CDTF">2020-12-04T13:56:53Z</dcterms:created>
  <dcterms:modified xsi:type="dcterms:W3CDTF">2021-06-28T08:21:40Z</dcterms:modified>
</cp:coreProperties>
</file>